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INVOICE" sheetId="1" r:id="rId1"/>
    <sheet name="PACKING" sheetId="2" r:id="rId2"/>
  </sheets>
  <definedNames>
    <definedName name="_xlnm.Print_Area" localSheetId="0">'INVOICE'!$A$3:$G$55</definedName>
  </definedNames>
  <calcPr fullCalcOnLoad="1"/>
</workbook>
</file>

<file path=xl/sharedStrings.xml><?xml version="1.0" encoding="utf-8"?>
<sst xmlns="http://schemas.openxmlformats.org/spreadsheetml/2006/main" count="118" uniqueCount="96">
  <si>
    <t>COMMERCIAL INVOICE</t>
  </si>
  <si>
    <t>Marks &amp; Numbers:</t>
  </si>
  <si>
    <t>TOTAL:</t>
  </si>
  <si>
    <t>N.W.</t>
  </si>
  <si>
    <t>KGS</t>
  </si>
  <si>
    <t>PACKAGES</t>
  </si>
  <si>
    <t>KGS</t>
  </si>
  <si>
    <t>N/M</t>
  </si>
  <si>
    <t>NO.:</t>
  </si>
  <si>
    <t>DATE:</t>
  </si>
  <si>
    <t>ISSUER:</t>
  </si>
  <si>
    <t>DESCRIPTION OF GOODS</t>
  </si>
  <si>
    <t>PACKING LIST</t>
  </si>
  <si>
    <t>MARKS &amp; NUMBERS:</t>
  </si>
  <si>
    <t>N/M</t>
  </si>
  <si>
    <t>PI NO:</t>
  </si>
  <si>
    <t>TERMS OF PAYMENT:</t>
  </si>
  <si>
    <t>QUANTITY</t>
  </si>
  <si>
    <t>UNIT PRICE</t>
  </si>
  <si>
    <t>AMOUNT</t>
  </si>
  <si>
    <t>N.W.:</t>
  </si>
  <si>
    <t>N.W.:</t>
  </si>
  <si>
    <t>G.W.:</t>
  </si>
  <si>
    <t>G.W.:</t>
  </si>
  <si>
    <t>CBM</t>
  </si>
  <si>
    <t>TOTAL VOLUME:</t>
  </si>
  <si>
    <t>T/T</t>
  </si>
  <si>
    <t>TRANSPORT DETAILS:</t>
  </si>
  <si>
    <t>G.W.</t>
  </si>
  <si>
    <t>SIZE:</t>
  </si>
  <si>
    <t>USD</t>
  </si>
  <si>
    <t>FOB SHANGHAI</t>
  </si>
  <si>
    <t>DETAILS:</t>
  </si>
  <si>
    <t xml:space="preserve">TOTAL VOLUME: </t>
  </si>
  <si>
    <t>FROM SHANGHAI TO NHAVA SHEVA ,BY SEA</t>
  </si>
  <si>
    <t>BOLTS DIN 931 - 6.8  +  NUTS DIN 934 - 8    Zinc Plated</t>
  </si>
  <si>
    <t>CY100608-1</t>
  </si>
  <si>
    <t>AUG.3.2010</t>
  </si>
  <si>
    <t>CY100608-1</t>
  </si>
  <si>
    <t>AUG.3.2010</t>
  </si>
  <si>
    <t>BOLTS DIN 931 - 6.8  +  NUTS DIN 934 - 8    Zinc Plated</t>
  </si>
  <si>
    <t>M16X110</t>
  </si>
  <si>
    <t>PLT NO.#</t>
  </si>
  <si>
    <t>1--13</t>
  </si>
  <si>
    <t>14--27</t>
  </si>
  <si>
    <t>28--37</t>
  </si>
  <si>
    <t>39--40</t>
  </si>
  <si>
    <t>42--46</t>
  </si>
  <si>
    <t>47--48</t>
  </si>
  <si>
    <t>49--51</t>
  </si>
  <si>
    <t>SIZE</t>
  </si>
  <si>
    <t>M16X60</t>
  </si>
  <si>
    <t>M16X70</t>
  </si>
  <si>
    <t>M16X80</t>
  </si>
  <si>
    <t>M16X90</t>
  </si>
  <si>
    <t>M16X100</t>
  </si>
  <si>
    <t>M16X120</t>
  </si>
  <si>
    <t>M16X140</t>
  </si>
  <si>
    <t>M16X150</t>
  </si>
  <si>
    <t>PCS/BOX</t>
  </si>
  <si>
    <t>BOXES/CTN</t>
  </si>
  <si>
    <t>CTNS/PLT</t>
  </si>
  <si>
    <t>NOS OF PLTS</t>
  </si>
  <si>
    <t>QTY/PCS</t>
  </si>
  <si>
    <t>M16X160</t>
  </si>
  <si>
    <t>M16X180</t>
  </si>
  <si>
    <t>M16X50</t>
  </si>
  <si>
    <t>M16X140</t>
  </si>
  <si>
    <t>M16X120</t>
  </si>
  <si>
    <t>M16X180</t>
  </si>
  <si>
    <t>M16X110</t>
  </si>
  <si>
    <t>M16x65</t>
  </si>
  <si>
    <t>M16X60</t>
  </si>
  <si>
    <t>M16X90</t>
  </si>
  <si>
    <t>KGS</t>
  </si>
  <si>
    <t>M16   x   50</t>
  </si>
  <si>
    <t>M16   x   60</t>
  </si>
  <si>
    <t>M16   x   65</t>
  </si>
  <si>
    <t>M16   x   70</t>
  </si>
  <si>
    <t>M16   x   80</t>
  </si>
  <si>
    <t>M16   x   90</t>
  </si>
  <si>
    <t>M16   x   100</t>
  </si>
  <si>
    <t>M16   x   110</t>
  </si>
  <si>
    <t>M16   x   120</t>
  </si>
  <si>
    <t>M16   x   140</t>
  </si>
  <si>
    <t>M16   x   150</t>
  </si>
  <si>
    <t>M16   x   160</t>
  </si>
  <si>
    <t>M16   x   180</t>
  </si>
  <si>
    <t>MPCS</t>
  </si>
  <si>
    <t>USD/MPCS</t>
  </si>
  <si>
    <t>Cy100608</t>
  </si>
  <si>
    <t>STOCKLOT OF BOLT &amp; NUT</t>
  </si>
  <si>
    <r>
      <t xml:space="preserve">Bolt standard is </t>
    </r>
    <r>
      <rPr>
        <sz val="12"/>
        <rFont val="Arial"/>
        <family val="2"/>
      </rPr>
      <t>DIN931</t>
    </r>
  </si>
  <si>
    <t>Nut standard is DIN934</t>
  </si>
  <si>
    <r>
      <t xml:space="preserve">Goods are stuck in the port of </t>
    </r>
    <r>
      <rPr>
        <b/>
        <sz val="12"/>
        <rFont val="Arial"/>
        <family val="2"/>
      </rPr>
      <t>NHAVA SHEVA</t>
    </r>
    <r>
      <rPr>
        <sz val="12"/>
        <rFont val="Arial"/>
        <family val="2"/>
      </rPr>
      <t xml:space="preserve"> more than 7 months.</t>
    </r>
    <r>
      <rPr>
        <b/>
        <sz val="12"/>
        <rFont val="Arial"/>
        <family val="2"/>
      </rPr>
      <t xml:space="preserve">. </t>
    </r>
  </si>
  <si>
    <r>
      <t>*This lot was made for India market originally, due to buyer refuse to take it under a certain attempt, this lot (2x20' containers) was stuck in</t>
    </r>
    <r>
      <rPr>
        <b/>
        <sz val="12"/>
        <color indexed="12"/>
        <rFont val="Arial"/>
        <family val="2"/>
      </rPr>
      <t xml:space="preserve"> India port of Nhava Sheva for more than 7 months</t>
    </r>
    <r>
      <rPr>
        <sz val="12"/>
        <color indexed="10"/>
        <rFont val="Arial"/>
        <family val="2"/>
      </rPr>
      <t xml:space="preserve">, it is said the demurrage may charged at US$20,000.00. Anyway, the owner intend to clear off this lot at </t>
    </r>
    <r>
      <rPr>
        <b/>
        <sz val="12"/>
        <color indexed="12"/>
        <rFont val="Arial"/>
        <family val="2"/>
      </rPr>
      <t>US$32,000.00</t>
    </r>
    <r>
      <rPr>
        <sz val="12"/>
        <color indexed="10"/>
        <rFont val="Arial"/>
        <family val="2"/>
      </rPr>
      <t xml:space="preserve"> and make a big loss . Any interest party should take the action asap. 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</si>
</sst>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&quot;￥&quot;* #,##0.00_-;\-&quot;￥&quot;* #,##0.00_-;_-&quot;￥&quot;* &quot;-&quot;??_-;_-@_-"/>
    <numFmt numFmtId="194" formatCode="0.0_ "/>
    <numFmt numFmtId="195" formatCode="0.00_ "/>
    <numFmt numFmtId="196" formatCode="0.0"/>
    <numFmt numFmtId="197" formatCode="[$-809]dd\ mmmm\ yyyy;@"/>
    <numFmt numFmtId="198" formatCode="&quot;US$&quot;#,##0.00000;\-&quot;US$&quot;#,##0.00000"/>
    <numFmt numFmtId="199" formatCode="&quot;US$&quot;#,##0.00;\-&quot;US$&quot;#,##0.00"/>
    <numFmt numFmtId="200" formatCode="###&quot; &quot;####"/>
    <numFmt numFmtId="201" formatCode="dd/mmm/yy"/>
    <numFmt numFmtId="202" formatCode="0_);[Red]\(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_ "/>
    <numFmt numFmtId="208" formatCode="0.0000_ "/>
    <numFmt numFmtId="209" formatCode="0.000000_ "/>
    <numFmt numFmtId="210" formatCode="\$#,##0.00;\-\$#,##0.00"/>
    <numFmt numFmtId="211" formatCode="0.00_);[Red]\(0.00\)"/>
    <numFmt numFmtId="212" formatCode="0.000_);[Red]\(0.000\)"/>
    <numFmt numFmtId="213" formatCode="0.00000"/>
    <numFmt numFmtId="214" formatCode="0.000_ "/>
  </numFmts>
  <fonts count="54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u val="single"/>
      <sz val="22"/>
      <name val="Arial"/>
      <family val="2"/>
    </font>
    <font>
      <sz val="12"/>
      <color indexed="10"/>
      <name val="Arial"/>
      <family val="2"/>
    </font>
    <font>
      <sz val="12"/>
      <color indexed="10"/>
      <name val="宋体"/>
      <family val="0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195" fontId="2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95" fontId="14" fillId="33" borderId="18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195" fontId="12" fillId="33" borderId="18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5" fontId="12" fillId="33" borderId="0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209" fontId="12" fillId="33" borderId="0" xfId="0" applyNumberFormat="1" applyFont="1" applyFill="1" applyBorder="1" applyAlignment="1">
      <alignment horizontal="center"/>
    </xf>
    <xf numFmtId="195" fontId="12" fillId="33" borderId="14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95" fontId="12" fillId="33" borderId="11" xfId="0" applyNumberFormat="1" applyFont="1" applyFill="1" applyBorder="1" applyAlignment="1">
      <alignment horizontal="center"/>
    </xf>
    <xf numFmtId="210" fontId="14" fillId="33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left"/>
    </xf>
    <xf numFmtId="0" fontId="12" fillId="33" borderId="23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left"/>
    </xf>
    <xf numFmtId="0" fontId="12" fillId="33" borderId="25" xfId="0" applyFont="1" applyFill="1" applyBorder="1" applyAlignment="1">
      <alignment/>
    </xf>
    <xf numFmtId="0" fontId="12" fillId="33" borderId="25" xfId="0" applyFont="1" applyFill="1" applyBorder="1" applyAlignment="1">
      <alignment horizontal="center"/>
    </xf>
    <xf numFmtId="195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left"/>
    </xf>
    <xf numFmtId="0" fontId="12" fillId="33" borderId="27" xfId="0" applyFont="1" applyFill="1" applyBorder="1" applyAlignment="1">
      <alignment/>
    </xf>
    <xf numFmtId="0" fontId="12" fillId="33" borderId="27" xfId="0" applyFont="1" applyFill="1" applyBorder="1" applyAlignment="1">
      <alignment horizontal="center"/>
    </xf>
    <xf numFmtId="195" fontId="12" fillId="33" borderId="27" xfId="0" applyNumberFormat="1" applyFont="1" applyFill="1" applyBorder="1" applyAlignment="1">
      <alignment horizontal="center"/>
    </xf>
    <xf numFmtId="0" fontId="12" fillId="33" borderId="28" xfId="0" applyFont="1" applyFill="1" applyBorder="1" applyAlignment="1">
      <alignment horizontal="left"/>
    </xf>
    <xf numFmtId="0" fontId="12" fillId="33" borderId="29" xfId="0" applyFont="1" applyFill="1" applyBorder="1" applyAlignment="1">
      <alignment/>
    </xf>
    <xf numFmtId="0" fontId="12" fillId="33" borderId="29" xfId="0" applyFont="1" applyFill="1" applyBorder="1" applyAlignment="1">
      <alignment horizontal="center"/>
    </xf>
    <xf numFmtId="195" fontId="12" fillId="33" borderId="29" xfId="0" applyNumberFormat="1" applyFont="1" applyFill="1" applyBorder="1" applyAlignment="1">
      <alignment horizontal="center"/>
    </xf>
    <xf numFmtId="195" fontId="12" fillId="33" borderId="23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vertical="center"/>
    </xf>
    <xf numFmtId="195" fontId="12" fillId="33" borderId="14" xfId="0" applyNumberFormat="1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212" fontId="3" fillId="33" borderId="18" xfId="0" applyNumberFormat="1" applyFont="1" applyFill="1" applyBorder="1" applyAlignment="1">
      <alignment horizontal="center"/>
    </xf>
    <xf numFmtId="195" fontId="12" fillId="33" borderId="30" xfId="0" applyNumberFormat="1" applyFont="1" applyFill="1" applyBorder="1" applyAlignment="1">
      <alignment horizontal="left"/>
    </xf>
    <xf numFmtId="195" fontId="12" fillId="33" borderId="31" xfId="0" applyNumberFormat="1" applyFont="1" applyFill="1" applyBorder="1" applyAlignment="1">
      <alignment horizontal="left"/>
    </xf>
    <xf numFmtId="195" fontId="12" fillId="33" borderId="32" xfId="0" applyNumberFormat="1" applyFont="1" applyFill="1" applyBorder="1" applyAlignment="1">
      <alignment horizontal="left"/>
    </xf>
    <xf numFmtId="195" fontId="12" fillId="33" borderId="33" xfId="0" applyNumberFormat="1" applyFont="1" applyFill="1" applyBorder="1" applyAlignment="1">
      <alignment horizontal="left"/>
    </xf>
    <xf numFmtId="195" fontId="12" fillId="33" borderId="12" xfId="0" applyNumberFormat="1" applyFont="1" applyFill="1" applyBorder="1" applyAlignment="1">
      <alignment horizontal="left"/>
    </xf>
    <xf numFmtId="195" fontId="12" fillId="33" borderId="23" xfId="0" applyNumberFormat="1" applyFont="1" applyFill="1" applyBorder="1" applyAlignment="1">
      <alignment horizontal="right"/>
    </xf>
    <xf numFmtId="195" fontId="12" fillId="33" borderId="25" xfId="0" applyNumberFormat="1" applyFont="1" applyFill="1" applyBorder="1" applyAlignment="1">
      <alignment horizontal="right"/>
    </xf>
    <xf numFmtId="195" fontId="12" fillId="33" borderId="29" xfId="0" applyNumberFormat="1" applyFont="1" applyFill="1" applyBorder="1" applyAlignment="1">
      <alignment horizontal="right"/>
    </xf>
    <xf numFmtId="195" fontId="12" fillId="33" borderId="27" xfId="0" applyNumberFormat="1" applyFont="1" applyFill="1" applyBorder="1" applyAlignment="1">
      <alignment horizontal="right"/>
    </xf>
    <xf numFmtId="195" fontId="12" fillId="33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13" fontId="3" fillId="0" borderId="18" xfId="0" applyNumberFormat="1" applyFont="1" applyFill="1" applyBorder="1" applyAlignment="1">
      <alignment horizontal="center"/>
    </xf>
    <xf numFmtId="214" fontId="12" fillId="33" borderId="2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104775</xdr:rowOff>
    </xdr:from>
    <xdr:to>
      <xdr:col>4</xdr:col>
      <xdr:colOff>742950</xdr:colOff>
      <xdr:row>50</xdr:row>
      <xdr:rowOff>104775</xdr:rowOff>
    </xdr:to>
    <xdr:pic>
      <xdr:nvPicPr>
        <xdr:cNvPr id="1" name="Picture 1" descr="DSC09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"/>
          <a:ext cx="38385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35</xdr:row>
      <xdr:rowOff>114300</xdr:rowOff>
    </xdr:from>
    <xdr:to>
      <xdr:col>7</xdr:col>
      <xdr:colOff>666750</xdr:colOff>
      <xdr:row>50</xdr:row>
      <xdr:rowOff>114300</xdr:rowOff>
    </xdr:to>
    <xdr:pic>
      <xdr:nvPicPr>
        <xdr:cNvPr id="2" name="Picture 2" descr="DSC09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7191375"/>
          <a:ext cx="38385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4</xdr:col>
      <xdr:colOff>742950</xdr:colOff>
      <xdr:row>66</xdr:row>
      <xdr:rowOff>0</xdr:rowOff>
    </xdr:to>
    <xdr:pic>
      <xdr:nvPicPr>
        <xdr:cNvPr id="3" name="Picture 3" descr="DSC09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153650"/>
          <a:ext cx="38385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M2" sqref="M2"/>
    </sheetView>
  </sheetViews>
  <sheetFormatPr defaultColWidth="9.00390625" defaultRowHeight="14.25"/>
  <cols>
    <col min="1" max="1" width="11.00390625" style="1" customWidth="1"/>
    <col min="2" max="2" width="10.125" style="1" customWidth="1"/>
    <col min="3" max="3" width="11.75390625" style="1" customWidth="1"/>
    <col min="4" max="4" width="7.75390625" style="1" customWidth="1"/>
    <col min="5" max="5" width="19.50390625" style="1" customWidth="1"/>
    <col min="6" max="6" width="14.625" style="1" customWidth="1"/>
    <col min="7" max="7" width="17.875" style="1" customWidth="1"/>
    <col min="8" max="16384" width="9.00390625" style="1" customWidth="1"/>
  </cols>
  <sheetData>
    <row r="1" spans="1:7" ht="38.25" customHeight="1">
      <c r="A1" s="107" t="s">
        <v>91</v>
      </c>
      <c r="B1" s="107"/>
      <c r="C1" s="107"/>
      <c r="D1" s="107"/>
      <c r="E1" s="107"/>
      <c r="F1" s="107"/>
      <c r="G1" s="107"/>
    </row>
    <row r="2" spans="1:7" ht="64.5" customHeight="1">
      <c r="A2" s="108" t="s">
        <v>95</v>
      </c>
      <c r="B2" s="109"/>
      <c r="C2" s="109"/>
      <c r="D2" s="109"/>
      <c r="E2" s="109"/>
      <c r="F2" s="109"/>
      <c r="G2" s="109"/>
    </row>
    <row r="3" spans="1:7" ht="13.5" customHeight="1">
      <c r="A3" s="4" t="s">
        <v>10</v>
      </c>
      <c r="B3" s="5"/>
      <c r="C3" s="5"/>
      <c r="D3" s="6"/>
      <c r="E3" s="17"/>
      <c r="F3" s="5"/>
      <c r="G3" s="6"/>
    </row>
    <row r="4" spans="1:7" ht="19.5" customHeight="1">
      <c r="A4" s="10"/>
      <c r="B4" s="11"/>
      <c r="C4" s="11"/>
      <c r="D4" s="12"/>
      <c r="E4" s="10"/>
      <c r="F4" s="11"/>
      <c r="G4" s="12"/>
    </row>
    <row r="5" spans="1:7" ht="13.5" customHeight="1">
      <c r="A5" s="61"/>
      <c r="B5" s="11"/>
      <c r="C5" s="11"/>
      <c r="D5" s="12"/>
      <c r="E5" s="103" t="s">
        <v>0</v>
      </c>
      <c r="F5" s="104"/>
      <c r="G5" s="105"/>
    </row>
    <row r="6" spans="1:7" ht="13.5" customHeight="1">
      <c r="A6" s="61"/>
      <c r="B6" s="14"/>
      <c r="C6" s="14"/>
      <c r="D6" s="12"/>
      <c r="E6" s="103"/>
      <c r="F6" s="104"/>
      <c r="G6" s="105"/>
    </row>
    <row r="7" spans="1:7" ht="13.5" customHeight="1">
      <c r="A7" s="16"/>
      <c r="B7" s="14"/>
      <c r="C7" s="14"/>
      <c r="D7" s="15"/>
      <c r="E7" s="103"/>
      <c r="F7" s="104"/>
      <c r="G7" s="105"/>
    </row>
    <row r="8" spans="1:7" ht="13.5" customHeight="1">
      <c r="A8" s="32"/>
      <c r="B8" s="28"/>
      <c r="C8" s="28"/>
      <c r="D8" s="29"/>
      <c r="E8" s="10"/>
      <c r="F8" s="11"/>
      <c r="G8" s="12"/>
    </row>
    <row r="9" spans="1:7" ht="18.75" customHeight="1">
      <c r="A9" s="4"/>
      <c r="B9" s="5"/>
      <c r="C9" s="5"/>
      <c r="D9" s="6"/>
      <c r="E9" s="10"/>
      <c r="F9" s="11"/>
      <c r="G9" s="12"/>
    </row>
    <row r="10" spans="1:7" ht="13.5" customHeight="1">
      <c r="A10" s="16"/>
      <c r="B10" s="11"/>
      <c r="C10" s="11"/>
      <c r="D10" s="12"/>
      <c r="E10" s="4" t="s">
        <v>8</v>
      </c>
      <c r="F10" s="4" t="s">
        <v>9</v>
      </c>
      <c r="G10" s="6"/>
    </row>
    <row r="11" spans="1:7" ht="13.5" customHeight="1">
      <c r="A11" s="16"/>
      <c r="B11" s="11"/>
      <c r="C11" s="11"/>
      <c r="D11" s="12"/>
      <c r="E11" s="21" t="s">
        <v>38</v>
      </c>
      <c r="F11" s="21" t="s">
        <v>39</v>
      </c>
      <c r="G11" s="23"/>
    </row>
    <row r="12" spans="1:7" ht="14.25" customHeight="1">
      <c r="A12" s="4" t="s">
        <v>27</v>
      </c>
      <c r="B12" s="5"/>
      <c r="C12" s="5"/>
      <c r="D12" s="6"/>
      <c r="E12" s="4" t="s">
        <v>15</v>
      </c>
      <c r="F12" s="18" t="s">
        <v>90</v>
      </c>
      <c r="G12" s="19"/>
    </row>
    <row r="13" spans="1:7" ht="14.25" customHeight="1">
      <c r="A13" s="13" t="s">
        <v>34</v>
      </c>
      <c r="B13" s="11"/>
      <c r="C13" s="11"/>
      <c r="D13" s="12"/>
      <c r="E13" s="4" t="s">
        <v>16</v>
      </c>
      <c r="F13" s="18"/>
      <c r="G13" s="19" t="s">
        <v>26</v>
      </c>
    </row>
    <row r="14" spans="1:7" s="2" customFormat="1" ht="14.25" customHeight="1">
      <c r="A14" s="106" t="s">
        <v>11</v>
      </c>
      <c r="B14" s="106"/>
      <c r="C14" s="106"/>
      <c r="D14" s="106"/>
      <c r="E14" s="24" t="s">
        <v>17</v>
      </c>
      <c r="F14" s="24" t="s">
        <v>18</v>
      </c>
      <c r="G14" s="24" t="s">
        <v>19</v>
      </c>
    </row>
    <row r="15" spans="1:7" ht="12.75" customHeight="1">
      <c r="A15" s="50"/>
      <c r="B15" s="46"/>
      <c r="C15" s="46"/>
      <c r="D15" s="46"/>
      <c r="E15" s="46"/>
      <c r="F15" s="46" t="s">
        <v>31</v>
      </c>
      <c r="G15" s="48" t="s">
        <v>30</v>
      </c>
    </row>
    <row r="16" spans="1:7" ht="12.75" customHeight="1">
      <c r="A16" s="50">
        <v>1</v>
      </c>
      <c r="B16" s="44" t="s">
        <v>35</v>
      </c>
      <c r="C16" s="44"/>
      <c r="D16" s="44"/>
      <c r="E16" s="47"/>
      <c r="F16" s="53"/>
      <c r="G16" s="54"/>
    </row>
    <row r="17" spans="1:7" ht="12.75" customHeight="1">
      <c r="A17" s="41" t="s">
        <v>32</v>
      </c>
      <c r="B17" s="43" t="s">
        <v>29</v>
      </c>
      <c r="C17" s="55"/>
      <c r="D17" s="56"/>
      <c r="E17" s="42" t="s">
        <v>88</v>
      </c>
      <c r="F17" s="40" t="s">
        <v>89</v>
      </c>
      <c r="G17" s="40" t="s">
        <v>19</v>
      </c>
    </row>
    <row r="18" spans="1:7" ht="12.75" customHeight="1">
      <c r="A18" s="41"/>
      <c r="B18" s="86" t="s">
        <v>75</v>
      </c>
      <c r="C18" s="55"/>
      <c r="D18" s="56"/>
      <c r="E18" s="100">
        <v>6.88</v>
      </c>
      <c r="F18" s="87">
        <v>129.29</v>
      </c>
      <c r="G18" s="40">
        <f>F18*E18</f>
        <v>889.5151999999999</v>
      </c>
    </row>
    <row r="19" spans="1:7" ht="12.75" customHeight="1">
      <c r="A19" s="41"/>
      <c r="B19" s="86" t="s">
        <v>76</v>
      </c>
      <c r="C19" s="55"/>
      <c r="D19" s="56"/>
      <c r="E19" s="100">
        <v>75.04</v>
      </c>
      <c r="F19" s="87">
        <v>144.03</v>
      </c>
      <c r="G19" s="40">
        <f aca="true" t="shared" si="0" ref="G19:G30">F19*E19</f>
        <v>10808.0112</v>
      </c>
    </row>
    <row r="20" spans="1:7" ht="12.75" customHeight="1">
      <c r="A20" s="41"/>
      <c r="B20" s="86" t="s">
        <v>77</v>
      </c>
      <c r="C20" s="55"/>
      <c r="D20" s="56"/>
      <c r="E20" s="100">
        <v>4.96</v>
      </c>
      <c r="F20" s="87">
        <v>151.4</v>
      </c>
      <c r="G20" s="40">
        <f t="shared" si="0"/>
        <v>750.9440000000001</v>
      </c>
    </row>
    <row r="21" spans="1:7" ht="12.75" customHeight="1">
      <c r="A21" s="41"/>
      <c r="B21" s="86" t="s">
        <v>78</v>
      </c>
      <c r="C21" s="55"/>
      <c r="D21" s="56"/>
      <c r="E21" s="100">
        <v>74.34</v>
      </c>
      <c r="F21" s="87">
        <v>158.77</v>
      </c>
      <c r="G21" s="40">
        <f t="shared" si="0"/>
        <v>11802.961800000001</v>
      </c>
    </row>
    <row r="22" spans="1:7" ht="12.75" customHeight="1">
      <c r="A22" s="41"/>
      <c r="B22" s="86" t="s">
        <v>79</v>
      </c>
      <c r="C22" s="55"/>
      <c r="D22" s="56"/>
      <c r="E22" s="100">
        <v>44.64</v>
      </c>
      <c r="F22" s="87">
        <v>173.52</v>
      </c>
      <c r="G22" s="40">
        <f t="shared" si="0"/>
        <v>7745.9328000000005</v>
      </c>
    </row>
    <row r="23" spans="1:7" ht="12.75" customHeight="1">
      <c r="A23" s="41"/>
      <c r="B23" s="86" t="s">
        <v>80</v>
      </c>
      <c r="C23" s="55"/>
      <c r="D23" s="56"/>
      <c r="E23" s="100">
        <v>4.9</v>
      </c>
      <c r="F23" s="87">
        <v>188.26</v>
      </c>
      <c r="G23" s="40">
        <f t="shared" si="0"/>
        <v>922.474</v>
      </c>
    </row>
    <row r="24" spans="1:7" ht="12.75" customHeight="1">
      <c r="A24" s="41"/>
      <c r="B24" s="86" t="s">
        <v>81</v>
      </c>
      <c r="C24" s="55"/>
      <c r="D24" s="56"/>
      <c r="E24" s="100">
        <v>11.9</v>
      </c>
      <c r="F24" s="87">
        <v>202.08</v>
      </c>
      <c r="G24" s="40">
        <f t="shared" si="0"/>
        <v>2404.7520000000004</v>
      </c>
    </row>
    <row r="25" spans="1:7" ht="12.75" customHeight="1">
      <c r="A25" s="41"/>
      <c r="B25" s="86" t="s">
        <v>82</v>
      </c>
      <c r="C25" s="55"/>
      <c r="D25" s="56"/>
      <c r="E25" s="100">
        <v>4.96</v>
      </c>
      <c r="F25" s="87">
        <v>216.83</v>
      </c>
      <c r="G25" s="40">
        <f t="shared" si="0"/>
        <v>1075.4768000000001</v>
      </c>
    </row>
    <row r="26" spans="1:7" ht="12.75" customHeight="1">
      <c r="A26" s="41"/>
      <c r="B26" s="86" t="s">
        <v>83</v>
      </c>
      <c r="C26" s="55"/>
      <c r="D26" s="56"/>
      <c r="E26" s="100">
        <v>19.84</v>
      </c>
      <c r="F26" s="87">
        <v>231.57</v>
      </c>
      <c r="G26" s="40">
        <f t="shared" si="0"/>
        <v>4594.3488</v>
      </c>
    </row>
    <row r="27" spans="1:7" ht="12.75" customHeight="1">
      <c r="A27" s="41"/>
      <c r="B27" s="86" t="s">
        <v>84</v>
      </c>
      <c r="C27" s="55"/>
      <c r="D27" s="56"/>
      <c r="E27" s="100">
        <v>9.84</v>
      </c>
      <c r="F27" s="87">
        <v>257.37</v>
      </c>
      <c r="G27" s="40">
        <f t="shared" si="0"/>
        <v>2532.5208</v>
      </c>
    </row>
    <row r="28" spans="1:7" ht="12.75" customHeight="1">
      <c r="A28" s="41"/>
      <c r="B28" s="86" t="s">
        <v>85</v>
      </c>
      <c r="C28" s="55"/>
      <c r="D28" s="56"/>
      <c r="E28" s="100">
        <v>12.88</v>
      </c>
      <c r="F28" s="87">
        <v>272.12</v>
      </c>
      <c r="G28" s="40">
        <f t="shared" si="0"/>
        <v>3504.9056</v>
      </c>
    </row>
    <row r="29" spans="1:7" ht="12.75" customHeight="1">
      <c r="A29" s="41"/>
      <c r="B29" s="86" t="s">
        <v>86</v>
      </c>
      <c r="C29" s="55"/>
      <c r="D29" s="56"/>
      <c r="E29" s="100">
        <v>4.8</v>
      </c>
      <c r="F29" s="87">
        <v>286.86</v>
      </c>
      <c r="G29" s="40">
        <f t="shared" si="0"/>
        <v>1376.928</v>
      </c>
    </row>
    <row r="30" spans="1:7" ht="12.75" customHeight="1">
      <c r="A30" s="41"/>
      <c r="B30" s="86" t="s">
        <v>87</v>
      </c>
      <c r="C30" s="55"/>
      <c r="D30" s="56"/>
      <c r="E30" s="100">
        <v>4.08</v>
      </c>
      <c r="F30" s="87">
        <v>316.35</v>
      </c>
      <c r="G30" s="40">
        <f t="shared" si="0"/>
        <v>1290.708</v>
      </c>
    </row>
    <row r="31" spans="1:7" ht="15">
      <c r="A31" s="57"/>
      <c r="B31" s="51"/>
      <c r="C31" s="51"/>
      <c r="D31" s="51" t="s">
        <v>2</v>
      </c>
      <c r="E31" s="58"/>
      <c r="F31" s="51"/>
      <c r="G31" s="59">
        <f>SUM(G18:G30)</f>
        <v>49699.479</v>
      </c>
    </row>
    <row r="32" spans="1:7" ht="15" customHeight="1">
      <c r="A32" s="49"/>
      <c r="B32" s="44"/>
      <c r="C32" s="44"/>
      <c r="D32" s="44"/>
      <c r="E32" s="47"/>
      <c r="F32" s="44"/>
      <c r="G32" s="48"/>
    </row>
    <row r="33" spans="1:7" ht="15">
      <c r="A33" s="49"/>
      <c r="B33" s="44"/>
      <c r="C33" s="44"/>
      <c r="D33" s="52" t="s">
        <v>21</v>
      </c>
      <c r="E33" s="47">
        <v>53933.74</v>
      </c>
      <c r="F33" s="44" t="s">
        <v>4</v>
      </c>
      <c r="G33" s="48"/>
    </row>
    <row r="34" spans="1:7" ht="15">
      <c r="A34" s="49"/>
      <c r="B34" s="44"/>
      <c r="C34" s="44"/>
      <c r="D34" s="52" t="s">
        <v>23</v>
      </c>
      <c r="E34" s="47">
        <v>54543.74</v>
      </c>
      <c r="F34" s="44" t="s">
        <v>4</v>
      </c>
      <c r="G34" s="48"/>
    </row>
    <row r="35" spans="1:7" ht="15">
      <c r="A35" s="49"/>
      <c r="B35" s="44"/>
      <c r="C35" s="44"/>
      <c r="D35" s="52" t="s">
        <v>33</v>
      </c>
      <c r="E35" s="47">
        <v>40</v>
      </c>
      <c r="F35" s="44" t="s">
        <v>24</v>
      </c>
      <c r="G35" s="48"/>
    </row>
    <row r="36" spans="1:7" ht="15">
      <c r="A36" s="10"/>
      <c r="B36" s="11"/>
      <c r="C36" s="11"/>
      <c r="D36" s="33"/>
      <c r="E36" s="38"/>
      <c r="F36" s="11"/>
      <c r="G36" s="39"/>
    </row>
    <row r="37" spans="1:7" ht="15">
      <c r="A37" s="10"/>
      <c r="B37" s="11"/>
      <c r="C37" s="11"/>
      <c r="D37" s="33"/>
      <c r="E37" s="38"/>
      <c r="F37" s="11"/>
      <c r="G37" s="39"/>
    </row>
    <row r="38" spans="1:7" ht="15">
      <c r="A38" s="10"/>
      <c r="B38" s="11"/>
      <c r="C38" s="11"/>
      <c r="D38" s="11"/>
      <c r="E38" s="34"/>
      <c r="F38" s="11"/>
      <c r="G38" s="39"/>
    </row>
    <row r="39" spans="1:7" ht="15">
      <c r="A39" s="10"/>
      <c r="B39" s="11"/>
      <c r="C39" s="11"/>
      <c r="D39" s="11"/>
      <c r="E39" s="34"/>
      <c r="F39" s="11"/>
      <c r="G39" s="39"/>
    </row>
    <row r="40" spans="1:7" ht="15">
      <c r="A40" s="10"/>
      <c r="B40" s="11"/>
      <c r="C40" s="11"/>
      <c r="D40" s="11"/>
      <c r="E40" s="34"/>
      <c r="F40" s="11"/>
      <c r="G40" s="39"/>
    </row>
    <row r="41" spans="1:7" ht="15">
      <c r="A41" s="10"/>
      <c r="B41" s="11"/>
      <c r="C41" s="11"/>
      <c r="D41" s="11"/>
      <c r="E41" s="34"/>
      <c r="F41" s="11"/>
      <c r="G41" s="39"/>
    </row>
    <row r="42" spans="1:7" ht="15">
      <c r="A42" s="10"/>
      <c r="B42" s="11"/>
      <c r="C42" s="11"/>
      <c r="D42" s="11"/>
      <c r="E42" s="34"/>
      <c r="F42" s="11"/>
      <c r="G42" s="39"/>
    </row>
    <row r="43" spans="1:7" ht="15">
      <c r="A43" s="10"/>
      <c r="B43" s="11"/>
      <c r="C43" s="11"/>
      <c r="D43" s="11"/>
      <c r="E43" s="34"/>
      <c r="F43" s="11"/>
      <c r="G43" s="39"/>
    </row>
    <row r="44" spans="1:7" ht="15">
      <c r="A44" s="10"/>
      <c r="B44" s="11"/>
      <c r="C44" s="11"/>
      <c r="D44" s="11"/>
      <c r="E44" s="34"/>
      <c r="F44" s="11"/>
      <c r="G44" s="39"/>
    </row>
    <row r="45" spans="1:7" ht="15">
      <c r="A45" s="10"/>
      <c r="B45" s="11"/>
      <c r="C45" s="11"/>
      <c r="D45" s="11"/>
      <c r="E45" s="34"/>
      <c r="F45" s="11"/>
      <c r="G45" s="39"/>
    </row>
    <row r="46" spans="1:7" ht="15">
      <c r="A46" s="10"/>
      <c r="B46" s="11"/>
      <c r="C46" s="11"/>
      <c r="D46" s="11"/>
      <c r="E46" s="34"/>
      <c r="F46" s="11"/>
      <c r="G46" s="39"/>
    </row>
    <row r="47" spans="1:7" ht="15">
      <c r="A47" s="10"/>
      <c r="B47" s="11"/>
      <c r="C47" s="11"/>
      <c r="D47" s="11"/>
      <c r="E47" s="34"/>
      <c r="F47" s="11"/>
      <c r="G47" s="39"/>
    </row>
    <row r="48" spans="1:7" ht="15.75">
      <c r="A48" s="4" t="s">
        <v>1</v>
      </c>
      <c r="B48" s="5"/>
      <c r="C48" s="5"/>
      <c r="D48" s="6"/>
      <c r="E48" s="34"/>
      <c r="F48" s="11"/>
      <c r="G48" s="39"/>
    </row>
    <row r="49" spans="1:7" ht="15">
      <c r="A49" s="10"/>
      <c r="B49" s="11"/>
      <c r="C49" s="11"/>
      <c r="D49" s="12"/>
      <c r="E49" s="34"/>
      <c r="F49" s="11"/>
      <c r="G49" s="39"/>
    </row>
    <row r="50" spans="1:7" ht="15.75">
      <c r="A50" s="10"/>
      <c r="B50" s="36" t="s">
        <v>7</v>
      </c>
      <c r="C50" s="36"/>
      <c r="D50" s="12"/>
      <c r="E50" s="11"/>
      <c r="F50" s="11"/>
      <c r="G50" s="12"/>
    </row>
    <row r="51" spans="1:7" ht="15.75">
      <c r="A51" s="10"/>
      <c r="B51" s="36"/>
      <c r="C51" s="36"/>
      <c r="D51" s="12"/>
      <c r="E51" s="11"/>
      <c r="F51" s="11"/>
      <c r="G51" s="12"/>
    </row>
    <row r="52" spans="1:7" ht="15.75">
      <c r="A52" s="10"/>
      <c r="B52" s="36"/>
      <c r="C52" s="36"/>
      <c r="D52" s="12"/>
      <c r="E52" s="11"/>
      <c r="F52" s="11"/>
      <c r="G52" s="12"/>
    </row>
    <row r="53" spans="1:7" ht="15.75">
      <c r="A53" s="10"/>
      <c r="B53" s="36"/>
      <c r="C53" s="36"/>
      <c r="D53" s="12"/>
      <c r="E53" s="11"/>
      <c r="F53" s="11"/>
      <c r="G53" s="12"/>
    </row>
    <row r="54" spans="1:7" ht="15">
      <c r="A54" s="10"/>
      <c r="B54" s="11"/>
      <c r="C54" s="11"/>
      <c r="D54" s="12"/>
      <c r="E54" s="11"/>
      <c r="F54" s="11"/>
      <c r="G54" s="12"/>
    </row>
    <row r="55" spans="1:7" ht="15">
      <c r="A55" s="21"/>
      <c r="B55" s="22"/>
      <c r="C55" s="22"/>
      <c r="D55" s="23"/>
      <c r="E55" s="22"/>
      <c r="F55" s="22"/>
      <c r="G55" s="23"/>
    </row>
    <row r="56" spans="6:7" ht="15">
      <c r="F56" s="101" t="s">
        <v>94</v>
      </c>
      <c r="G56" s="101"/>
    </row>
    <row r="57" spans="6:7" ht="15">
      <c r="F57" s="102"/>
      <c r="G57" s="102"/>
    </row>
    <row r="58" spans="6:7" ht="15">
      <c r="F58" s="102"/>
      <c r="G58" s="102"/>
    </row>
    <row r="59" spans="6:7" ht="15">
      <c r="F59" s="102"/>
      <c r="G59" s="102"/>
    </row>
    <row r="60" spans="6:7" ht="15">
      <c r="F60" s="102"/>
      <c r="G60" s="102"/>
    </row>
    <row r="61" ht="15"/>
    <row r="62" ht="15">
      <c r="F62" s="1" t="s">
        <v>92</v>
      </c>
    </row>
    <row r="63" ht="15">
      <c r="F63" s="1" t="s">
        <v>93</v>
      </c>
    </row>
    <row r="64" ht="15"/>
    <row r="65" ht="15"/>
    <row r="66" ht="15"/>
  </sheetData>
  <sheetProtection/>
  <mergeCells count="5">
    <mergeCell ref="F56:G60"/>
    <mergeCell ref="E5:G7"/>
    <mergeCell ref="A14:D14"/>
    <mergeCell ref="A1:G1"/>
    <mergeCell ref="A2:G2"/>
  </mergeCells>
  <printOptions horizontalCentered="1"/>
  <pageMargins left="0.2362204724409449" right="0.2362204724409449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7">
      <selection activeCell="M25" sqref="M25"/>
    </sheetView>
  </sheetViews>
  <sheetFormatPr defaultColWidth="9.00390625" defaultRowHeight="14.25"/>
  <cols>
    <col min="1" max="1" width="9.25390625" style="3" customWidth="1"/>
    <col min="2" max="3" width="9.00390625" style="3" customWidth="1"/>
    <col min="4" max="4" width="13.125" style="3" customWidth="1"/>
    <col min="5" max="5" width="8.125" style="3" customWidth="1"/>
    <col min="6" max="6" width="10.50390625" style="3" customWidth="1"/>
    <col min="7" max="7" width="8.25390625" style="3" customWidth="1"/>
    <col min="8" max="8" width="10.25390625" style="3" customWidth="1"/>
    <col min="9" max="9" width="4.875" style="3" customWidth="1"/>
    <col min="10" max="10" width="9.875" style="3" customWidth="1"/>
    <col min="11" max="12" width="0" style="3" hidden="1" customWidth="1"/>
    <col min="13" max="16384" width="9.00390625" style="3" customWidth="1"/>
  </cols>
  <sheetData>
    <row r="1" spans="1:10" ht="15.75">
      <c r="A1" s="4" t="s">
        <v>10</v>
      </c>
      <c r="B1" s="5"/>
      <c r="C1" s="5"/>
      <c r="D1" s="6"/>
      <c r="E1" s="7"/>
      <c r="F1" s="8"/>
      <c r="G1" s="8"/>
      <c r="H1" s="8"/>
      <c r="I1" s="8"/>
      <c r="J1" s="9"/>
    </row>
    <row r="2" spans="1:10" ht="15">
      <c r="A2" s="10"/>
      <c r="B2" s="11"/>
      <c r="C2" s="11"/>
      <c r="D2" s="12"/>
      <c r="E2" s="13"/>
      <c r="F2" s="14"/>
      <c r="G2" s="14"/>
      <c r="H2" s="14"/>
      <c r="I2" s="14"/>
      <c r="J2" s="15"/>
    </row>
    <row r="3" spans="1:10" ht="15">
      <c r="A3" s="61"/>
      <c r="B3" s="11"/>
      <c r="C3" s="11"/>
      <c r="D3" s="12"/>
      <c r="E3" s="110" t="s">
        <v>12</v>
      </c>
      <c r="F3" s="111"/>
      <c r="G3" s="111"/>
      <c r="H3" s="111"/>
      <c r="I3" s="111"/>
      <c r="J3" s="112"/>
    </row>
    <row r="4" spans="1:10" ht="15">
      <c r="A4" s="61"/>
      <c r="B4" s="14"/>
      <c r="C4" s="14"/>
      <c r="D4" s="12"/>
      <c r="E4" s="110"/>
      <c r="F4" s="111"/>
      <c r="G4" s="111"/>
      <c r="H4" s="111"/>
      <c r="I4" s="111"/>
      <c r="J4" s="112"/>
    </row>
    <row r="5" spans="1:10" ht="12.75">
      <c r="A5" s="16"/>
      <c r="B5" s="14"/>
      <c r="C5" s="14"/>
      <c r="D5" s="15"/>
      <c r="E5" s="110"/>
      <c r="F5" s="111"/>
      <c r="G5" s="111"/>
      <c r="H5" s="111"/>
      <c r="I5" s="111"/>
      <c r="J5" s="112"/>
    </row>
    <row r="6" spans="1:10" ht="15.75">
      <c r="A6" s="4"/>
      <c r="B6" s="5"/>
      <c r="C6" s="5"/>
      <c r="D6" s="6"/>
      <c r="E6" s="10"/>
      <c r="F6" s="11"/>
      <c r="G6" s="11"/>
      <c r="H6" s="11"/>
      <c r="I6" s="11"/>
      <c r="J6" s="12"/>
    </row>
    <row r="7" spans="1:10" ht="15.75">
      <c r="A7" s="16"/>
      <c r="B7" s="11"/>
      <c r="C7" s="11"/>
      <c r="D7" s="12"/>
      <c r="E7" s="4" t="s">
        <v>8</v>
      </c>
      <c r="F7" s="17"/>
      <c r="G7" s="18"/>
      <c r="H7" s="19"/>
      <c r="I7" s="4" t="s">
        <v>9</v>
      </c>
      <c r="J7" s="19"/>
    </row>
    <row r="8" spans="1:10" ht="15.75">
      <c r="A8" s="16"/>
      <c r="B8" s="11"/>
      <c r="C8" s="11"/>
      <c r="D8" s="12"/>
      <c r="E8" s="20"/>
      <c r="F8" s="21" t="s">
        <v>36</v>
      </c>
      <c r="G8" s="22"/>
      <c r="H8" s="23"/>
      <c r="I8" s="22" t="s">
        <v>37</v>
      </c>
      <c r="J8" s="23"/>
    </row>
    <row r="9" spans="1:10" ht="15.75">
      <c r="A9" s="106" t="s">
        <v>11</v>
      </c>
      <c r="B9" s="106"/>
      <c r="C9" s="106"/>
      <c r="D9" s="106"/>
      <c r="E9" s="25" t="s">
        <v>5</v>
      </c>
      <c r="F9" s="26"/>
      <c r="G9" s="26"/>
      <c r="H9" s="65" t="s">
        <v>28</v>
      </c>
      <c r="I9" s="25"/>
      <c r="J9" s="82" t="s">
        <v>3</v>
      </c>
    </row>
    <row r="10" spans="1:12" ht="12.75">
      <c r="A10" s="62" t="s">
        <v>40</v>
      </c>
      <c r="B10" s="44"/>
      <c r="C10" s="44"/>
      <c r="D10" s="44"/>
      <c r="E10" s="45"/>
      <c r="F10" s="45"/>
      <c r="G10" s="45"/>
      <c r="H10" s="47" t="s">
        <v>74</v>
      </c>
      <c r="I10" s="46"/>
      <c r="J10" s="83" t="s">
        <v>74</v>
      </c>
      <c r="L10" s="60"/>
    </row>
    <row r="11" spans="1:12" ht="12.75">
      <c r="A11" s="50" t="s">
        <v>42</v>
      </c>
      <c r="B11" s="44" t="s">
        <v>50</v>
      </c>
      <c r="C11" s="46" t="s">
        <v>59</v>
      </c>
      <c r="D11" s="46" t="s">
        <v>60</v>
      </c>
      <c r="E11" s="46" t="s">
        <v>61</v>
      </c>
      <c r="F11" s="46" t="s">
        <v>62</v>
      </c>
      <c r="G11" s="46" t="s">
        <v>63</v>
      </c>
      <c r="H11" s="47"/>
      <c r="I11" s="46"/>
      <c r="J11" s="83"/>
      <c r="L11" s="60"/>
    </row>
    <row r="12" spans="1:12" s="98" customFormat="1" ht="12.75">
      <c r="A12" s="66" t="s">
        <v>43</v>
      </c>
      <c r="B12" s="67" t="s">
        <v>51</v>
      </c>
      <c r="C12" s="68">
        <v>40</v>
      </c>
      <c r="D12" s="68">
        <v>4</v>
      </c>
      <c r="E12" s="68">
        <v>36</v>
      </c>
      <c r="F12" s="68">
        <v>13</v>
      </c>
      <c r="G12" s="68">
        <f>C12*D12*E12*F12</f>
        <v>74880</v>
      </c>
      <c r="H12" s="93">
        <f>F12*10+J12</f>
        <v>11833.743999999999</v>
      </c>
      <c r="I12" s="81"/>
      <c r="J12" s="88">
        <f>L12*G12</f>
        <v>11703.743999999999</v>
      </c>
      <c r="K12" s="98">
        <f>G12+G38</f>
        <v>75040</v>
      </c>
      <c r="L12" s="99">
        <v>0.1563</v>
      </c>
    </row>
    <row r="13" spans="1:12" s="98" customFormat="1" ht="12.75">
      <c r="A13" s="69" t="s">
        <v>44</v>
      </c>
      <c r="B13" s="70" t="s">
        <v>52</v>
      </c>
      <c r="C13" s="71">
        <v>35</v>
      </c>
      <c r="D13" s="71">
        <v>4</v>
      </c>
      <c r="E13" s="71">
        <v>36</v>
      </c>
      <c r="F13" s="71">
        <v>14</v>
      </c>
      <c r="G13" s="71">
        <f>C13*D13*E13*F13</f>
        <v>70560</v>
      </c>
      <c r="H13" s="94">
        <f aca="true" t="shared" si="0" ref="H13:H42">F13*10+J13</f>
        <v>12297.488000000001</v>
      </c>
      <c r="I13" s="72"/>
      <c r="J13" s="89">
        <f aca="true" t="shared" si="1" ref="J13:J42">L13*G13</f>
        <v>12157.488000000001</v>
      </c>
      <c r="K13" s="98">
        <f>G13+G34</f>
        <v>74340</v>
      </c>
      <c r="L13" s="99">
        <v>0.1723</v>
      </c>
    </row>
    <row r="14" spans="1:12" s="98" customFormat="1" ht="12.75">
      <c r="A14" s="69" t="s">
        <v>45</v>
      </c>
      <c r="B14" s="70" t="s">
        <v>53</v>
      </c>
      <c r="C14" s="71">
        <v>30</v>
      </c>
      <c r="D14" s="71">
        <v>4</v>
      </c>
      <c r="E14" s="71">
        <v>36</v>
      </c>
      <c r="F14" s="71">
        <v>10</v>
      </c>
      <c r="G14" s="71">
        <f aca="true" t="shared" si="2" ref="G14:G25">C14*D14*E14*F14</f>
        <v>43200</v>
      </c>
      <c r="H14" s="94">
        <f t="shared" si="0"/>
        <v>8234.560000000001</v>
      </c>
      <c r="I14" s="72"/>
      <c r="J14" s="89">
        <f t="shared" si="1"/>
        <v>8134.560000000001</v>
      </c>
      <c r="K14" s="98">
        <f>G14+G35+G37</f>
        <v>44640</v>
      </c>
      <c r="L14" s="99">
        <v>0.18830000000000002</v>
      </c>
    </row>
    <row r="15" spans="1:12" s="98" customFormat="1" ht="12.75">
      <c r="A15" s="69">
        <v>38</v>
      </c>
      <c r="B15" s="70" t="s">
        <v>54</v>
      </c>
      <c r="C15" s="71">
        <v>25</v>
      </c>
      <c r="D15" s="71">
        <v>4</v>
      </c>
      <c r="E15" s="71">
        <v>36</v>
      </c>
      <c r="F15" s="71">
        <v>1</v>
      </c>
      <c r="G15" s="71">
        <f t="shared" si="2"/>
        <v>3600</v>
      </c>
      <c r="H15" s="94">
        <f t="shared" si="0"/>
        <v>745.48</v>
      </c>
      <c r="I15" s="72"/>
      <c r="J15" s="89">
        <f t="shared" si="1"/>
        <v>735.48</v>
      </c>
      <c r="K15" s="98">
        <f>G15+G39+G41</f>
        <v>4900</v>
      </c>
      <c r="L15" s="99">
        <v>0.2043</v>
      </c>
    </row>
    <row r="16" spans="1:12" s="98" customFormat="1" ht="12.75">
      <c r="A16" s="69" t="s">
        <v>46</v>
      </c>
      <c r="B16" s="70" t="s">
        <v>55</v>
      </c>
      <c r="C16" s="71">
        <v>25</v>
      </c>
      <c r="D16" s="71">
        <v>4</v>
      </c>
      <c r="E16" s="71">
        <v>45</v>
      </c>
      <c r="F16" s="71">
        <v>2</v>
      </c>
      <c r="G16" s="71">
        <f t="shared" si="2"/>
        <v>9000</v>
      </c>
      <c r="H16" s="94">
        <f t="shared" si="0"/>
        <v>1993.7000000000003</v>
      </c>
      <c r="I16" s="72"/>
      <c r="J16" s="89">
        <f t="shared" si="1"/>
        <v>1973.7000000000003</v>
      </c>
      <c r="K16" s="98">
        <f>G16+G27</f>
        <v>11900</v>
      </c>
      <c r="L16" s="99">
        <v>0.21930000000000002</v>
      </c>
    </row>
    <row r="17" spans="1:12" s="98" customFormat="1" ht="12.75">
      <c r="A17" s="69">
        <v>41</v>
      </c>
      <c r="B17" s="70" t="s">
        <v>41</v>
      </c>
      <c r="C17" s="71">
        <v>20</v>
      </c>
      <c r="D17" s="71">
        <v>4</v>
      </c>
      <c r="E17" s="71">
        <v>45</v>
      </c>
      <c r="F17" s="71">
        <v>1</v>
      </c>
      <c r="G17" s="71">
        <f t="shared" si="2"/>
        <v>3600</v>
      </c>
      <c r="H17" s="94">
        <f t="shared" si="0"/>
        <v>857.08</v>
      </c>
      <c r="I17" s="72"/>
      <c r="J17" s="89">
        <f t="shared" si="1"/>
        <v>847.08</v>
      </c>
      <c r="K17" s="98">
        <f>G17+G30</f>
        <v>4960</v>
      </c>
      <c r="L17" s="99">
        <v>0.2353</v>
      </c>
    </row>
    <row r="18" spans="1:12" s="98" customFormat="1" ht="12.75">
      <c r="A18" s="69" t="s">
        <v>47</v>
      </c>
      <c r="B18" s="70" t="s">
        <v>56</v>
      </c>
      <c r="C18" s="71">
        <v>20</v>
      </c>
      <c r="D18" s="71">
        <v>4</v>
      </c>
      <c r="E18" s="71">
        <v>45</v>
      </c>
      <c r="F18" s="71">
        <v>5</v>
      </c>
      <c r="G18" s="71">
        <f t="shared" si="2"/>
        <v>18000</v>
      </c>
      <c r="H18" s="94">
        <f t="shared" si="0"/>
        <v>4573.400000000001</v>
      </c>
      <c r="I18" s="72"/>
      <c r="J18" s="89">
        <f t="shared" si="1"/>
        <v>4523.400000000001</v>
      </c>
      <c r="K18" s="98">
        <f>G18+G25+G31</f>
        <v>19840</v>
      </c>
      <c r="L18" s="99">
        <v>0.2513</v>
      </c>
    </row>
    <row r="19" spans="1:12" s="98" customFormat="1" ht="12.75">
      <c r="A19" s="69" t="s">
        <v>48</v>
      </c>
      <c r="B19" s="70" t="s">
        <v>57</v>
      </c>
      <c r="C19" s="71">
        <v>20</v>
      </c>
      <c r="D19" s="71">
        <v>4</v>
      </c>
      <c r="E19" s="71">
        <v>45</v>
      </c>
      <c r="F19" s="71">
        <v>2</v>
      </c>
      <c r="G19" s="71">
        <f t="shared" si="2"/>
        <v>7200</v>
      </c>
      <c r="H19" s="94">
        <f t="shared" si="0"/>
        <v>2030.96</v>
      </c>
      <c r="I19" s="72"/>
      <c r="J19" s="89">
        <f t="shared" si="1"/>
        <v>2010.96</v>
      </c>
      <c r="K19" s="98">
        <f>G19+G29+G24+G42+G32</f>
        <v>9840</v>
      </c>
      <c r="L19" s="99">
        <v>0.2793</v>
      </c>
    </row>
    <row r="20" spans="1:12" s="98" customFormat="1" ht="12.75">
      <c r="A20" s="69" t="s">
        <v>49</v>
      </c>
      <c r="B20" s="70" t="s">
        <v>58</v>
      </c>
      <c r="C20" s="71">
        <v>20</v>
      </c>
      <c r="D20" s="71">
        <v>4</v>
      </c>
      <c r="E20" s="71">
        <v>45</v>
      </c>
      <c r="F20" s="71">
        <v>3</v>
      </c>
      <c r="G20" s="71">
        <f t="shared" si="2"/>
        <v>10800</v>
      </c>
      <c r="H20" s="94">
        <f t="shared" si="0"/>
        <v>3219.2400000000002</v>
      </c>
      <c r="I20" s="72"/>
      <c r="J20" s="89">
        <f t="shared" si="1"/>
        <v>3189.2400000000002</v>
      </c>
      <c r="K20" s="98">
        <f>G20+G26</f>
        <v>12880</v>
      </c>
      <c r="L20" s="99">
        <v>0.2953</v>
      </c>
    </row>
    <row r="21" spans="1:12" s="98" customFormat="1" ht="12.75">
      <c r="A21" s="69">
        <v>52</v>
      </c>
      <c r="B21" s="70" t="s">
        <v>64</v>
      </c>
      <c r="C21" s="71">
        <v>20</v>
      </c>
      <c r="D21" s="71">
        <v>4</v>
      </c>
      <c r="E21" s="71">
        <v>45</v>
      </c>
      <c r="F21" s="71">
        <v>1</v>
      </c>
      <c r="G21" s="71">
        <f t="shared" si="2"/>
        <v>3600</v>
      </c>
      <c r="H21" s="94">
        <f t="shared" si="0"/>
        <v>1130.68</v>
      </c>
      <c r="I21" s="72"/>
      <c r="J21" s="89">
        <f t="shared" si="1"/>
        <v>1120.68</v>
      </c>
      <c r="K21" s="98">
        <f>G21+G28</f>
        <v>4800</v>
      </c>
      <c r="L21" s="99">
        <v>0.3113</v>
      </c>
    </row>
    <row r="22" spans="1:12" s="98" customFormat="1" ht="12.75">
      <c r="A22" s="69">
        <v>53</v>
      </c>
      <c r="B22" s="70" t="s">
        <v>65</v>
      </c>
      <c r="C22" s="71">
        <v>15</v>
      </c>
      <c r="D22" s="71">
        <v>4</v>
      </c>
      <c r="E22" s="71">
        <v>45</v>
      </c>
      <c r="F22" s="71">
        <v>1</v>
      </c>
      <c r="G22" s="71">
        <f t="shared" si="2"/>
        <v>2700</v>
      </c>
      <c r="H22" s="94">
        <f t="shared" si="0"/>
        <v>936.91</v>
      </c>
      <c r="I22" s="72"/>
      <c r="J22" s="89">
        <f t="shared" si="1"/>
        <v>926.91</v>
      </c>
      <c r="K22" s="98">
        <f>G22+G33</f>
        <v>4080</v>
      </c>
      <c r="L22" s="99">
        <v>0.3433</v>
      </c>
    </row>
    <row r="23" spans="1:12" s="98" customFormat="1" ht="12.75">
      <c r="A23" s="69">
        <v>54</v>
      </c>
      <c r="B23" s="70" t="s">
        <v>66</v>
      </c>
      <c r="C23" s="71">
        <v>40</v>
      </c>
      <c r="D23" s="71">
        <v>4</v>
      </c>
      <c r="E23" s="71">
        <v>36</v>
      </c>
      <c r="F23" s="71">
        <v>1</v>
      </c>
      <c r="G23" s="71">
        <f t="shared" si="2"/>
        <v>5760</v>
      </c>
      <c r="H23" s="94">
        <f t="shared" si="0"/>
        <v>818.128</v>
      </c>
      <c r="I23" s="72"/>
      <c r="J23" s="89">
        <f t="shared" si="1"/>
        <v>808.128</v>
      </c>
      <c r="K23" s="98">
        <f>G23+G40</f>
        <v>6880</v>
      </c>
      <c r="L23" s="99">
        <v>0.1403</v>
      </c>
    </row>
    <row r="24" spans="1:12" s="98" customFormat="1" ht="12.75">
      <c r="A24" s="77">
        <v>55</v>
      </c>
      <c r="B24" s="78" t="s">
        <v>57</v>
      </c>
      <c r="C24" s="79">
        <v>20</v>
      </c>
      <c r="D24" s="79">
        <v>4</v>
      </c>
      <c r="E24" s="79">
        <v>30</v>
      </c>
      <c r="F24" s="79">
        <v>1</v>
      </c>
      <c r="G24" s="79">
        <f t="shared" si="2"/>
        <v>2400</v>
      </c>
      <c r="H24" s="95">
        <f t="shared" si="0"/>
        <v>680.3199999999999</v>
      </c>
      <c r="I24" s="80"/>
      <c r="J24" s="90">
        <f t="shared" si="1"/>
        <v>670.3199999999999</v>
      </c>
      <c r="L24" s="99">
        <v>0.2793</v>
      </c>
    </row>
    <row r="25" spans="1:12" s="98" customFormat="1" ht="11.25" customHeight="1">
      <c r="A25" s="66">
        <v>56</v>
      </c>
      <c r="B25" s="67" t="s">
        <v>68</v>
      </c>
      <c r="C25" s="68">
        <v>20</v>
      </c>
      <c r="D25" s="68">
        <v>4</v>
      </c>
      <c r="E25" s="68">
        <v>19</v>
      </c>
      <c r="F25" s="68">
        <v>1</v>
      </c>
      <c r="G25" s="68">
        <f t="shared" si="2"/>
        <v>1520</v>
      </c>
      <c r="H25" s="93">
        <f t="shared" si="0"/>
        <v>391.97600000000006</v>
      </c>
      <c r="I25" s="81"/>
      <c r="J25" s="88">
        <f t="shared" si="1"/>
        <v>381.97600000000006</v>
      </c>
      <c r="L25" s="99">
        <v>0.2513</v>
      </c>
    </row>
    <row r="26" spans="1:12" s="98" customFormat="1" ht="12" customHeight="1">
      <c r="A26" s="73"/>
      <c r="B26" s="74" t="s">
        <v>58</v>
      </c>
      <c r="C26" s="75">
        <v>20</v>
      </c>
      <c r="D26" s="75">
        <v>4</v>
      </c>
      <c r="E26" s="75">
        <v>26</v>
      </c>
      <c r="F26" s="75"/>
      <c r="G26" s="75">
        <f>C26*D26*E26*1</f>
        <v>2080</v>
      </c>
      <c r="H26" s="96">
        <f t="shared" si="0"/>
        <v>614.224</v>
      </c>
      <c r="I26" s="76"/>
      <c r="J26" s="91">
        <f t="shared" si="1"/>
        <v>614.224</v>
      </c>
      <c r="L26" s="99">
        <v>0.2953</v>
      </c>
    </row>
    <row r="27" spans="1:12" s="98" customFormat="1" ht="12.75">
      <c r="A27" s="66">
        <v>57</v>
      </c>
      <c r="B27" s="67" t="s">
        <v>55</v>
      </c>
      <c r="C27" s="68">
        <v>25</v>
      </c>
      <c r="D27" s="68">
        <v>4</v>
      </c>
      <c r="E27" s="68">
        <v>29</v>
      </c>
      <c r="F27" s="68">
        <v>1</v>
      </c>
      <c r="G27" s="68">
        <f>C27*D27*E27*F27</f>
        <v>2900</v>
      </c>
      <c r="H27" s="93">
        <f t="shared" si="0"/>
        <v>645.97</v>
      </c>
      <c r="I27" s="81"/>
      <c r="J27" s="88">
        <f t="shared" si="1"/>
        <v>635.97</v>
      </c>
      <c r="L27" s="99">
        <v>0.21930000000000002</v>
      </c>
    </row>
    <row r="28" spans="1:12" s="98" customFormat="1" ht="12.75">
      <c r="A28" s="69"/>
      <c r="B28" s="70" t="s">
        <v>64</v>
      </c>
      <c r="C28" s="71">
        <v>20</v>
      </c>
      <c r="D28" s="71">
        <v>4</v>
      </c>
      <c r="E28" s="71">
        <v>15</v>
      </c>
      <c r="F28" s="71"/>
      <c r="G28" s="71">
        <f>C28*D28*E28*1</f>
        <v>1200</v>
      </c>
      <c r="H28" s="94">
        <f t="shared" si="0"/>
        <v>373.56</v>
      </c>
      <c r="I28" s="72"/>
      <c r="J28" s="89">
        <f t="shared" si="1"/>
        <v>373.56</v>
      </c>
      <c r="L28" s="99">
        <v>0.3113</v>
      </c>
    </row>
    <row r="29" spans="1:12" s="98" customFormat="1" ht="12.75">
      <c r="A29" s="73"/>
      <c r="B29" s="74" t="s">
        <v>67</v>
      </c>
      <c r="C29" s="75">
        <v>20</v>
      </c>
      <c r="D29" s="75">
        <v>4</v>
      </c>
      <c r="E29" s="75">
        <v>1</v>
      </c>
      <c r="F29" s="75"/>
      <c r="G29" s="75">
        <f>C29*D29*E29</f>
        <v>80</v>
      </c>
      <c r="H29" s="96">
        <f t="shared" si="0"/>
        <v>22.344</v>
      </c>
      <c r="I29" s="76"/>
      <c r="J29" s="91">
        <f t="shared" si="1"/>
        <v>22.344</v>
      </c>
      <c r="L29" s="99">
        <v>0.2793</v>
      </c>
    </row>
    <row r="30" spans="1:12" s="98" customFormat="1" ht="12.75">
      <c r="A30" s="66">
        <v>58</v>
      </c>
      <c r="B30" s="67" t="s">
        <v>70</v>
      </c>
      <c r="C30" s="68">
        <v>20</v>
      </c>
      <c r="D30" s="68">
        <v>4</v>
      </c>
      <c r="E30" s="68">
        <v>17</v>
      </c>
      <c r="F30" s="68">
        <v>1</v>
      </c>
      <c r="G30" s="68">
        <f>C30*D30*E30*F30</f>
        <v>1360</v>
      </c>
      <c r="H30" s="93">
        <f t="shared" si="0"/>
        <v>330.00800000000004</v>
      </c>
      <c r="I30" s="81"/>
      <c r="J30" s="88">
        <f t="shared" si="1"/>
        <v>320.00800000000004</v>
      </c>
      <c r="L30" s="99">
        <v>0.2353</v>
      </c>
    </row>
    <row r="31" spans="1:12" s="98" customFormat="1" ht="12.75">
      <c r="A31" s="69"/>
      <c r="B31" s="70" t="s">
        <v>56</v>
      </c>
      <c r="C31" s="71">
        <v>20</v>
      </c>
      <c r="D31" s="71">
        <v>4</v>
      </c>
      <c r="E31" s="71">
        <v>4</v>
      </c>
      <c r="F31" s="71"/>
      <c r="G31" s="71">
        <f>C31*D31*E31</f>
        <v>320</v>
      </c>
      <c r="H31" s="94">
        <f t="shared" si="0"/>
        <v>80.41600000000001</v>
      </c>
      <c r="I31" s="72"/>
      <c r="J31" s="89">
        <f t="shared" si="1"/>
        <v>80.41600000000001</v>
      </c>
      <c r="L31" s="99">
        <v>0.2513</v>
      </c>
    </row>
    <row r="32" spans="1:12" s="98" customFormat="1" ht="12.75">
      <c r="A32" s="69"/>
      <c r="B32" s="70" t="s">
        <v>67</v>
      </c>
      <c r="C32" s="71">
        <v>20</v>
      </c>
      <c r="D32" s="71">
        <v>4</v>
      </c>
      <c r="E32" s="71">
        <v>1</v>
      </c>
      <c r="F32" s="71"/>
      <c r="G32" s="71">
        <f>C32*D32*E32</f>
        <v>80</v>
      </c>
      <c r="H32" s="94">
        <f t="shared" si="0"/>
        <v>22.344</v>
      </c>
      <c r="I32" s="72"/>
      <c r="J32" s="89">
        <f t="shared" si="1"/>
        <v>22.344</v>
      </c>
      <c r="L32" s="99">
        <v>0.2793</v>
      </c>
    </row>
    <row r="33" spans="1:12" s="98" customFormat="1" ht="12.75">
      <c r="A33" s="73"/>
      <c r="B33" s="74" t="s">
        <v>69</v>
      </c>
      <c r="C33" s="75">
        <v>15</v>
      </c>
      <c r="D33" s="75">
        <v>4</v>
      </c>
      <c r="E33" s="75">
        <v>23</v>
      </c>
      <c r="F33" s="75"/>
      <c r="G33" s="75">
        <f>C33*D33*E33</f>
        <v>1380</v>
      </c>
      <c r="H33" s="96">
        <f t="shared" si="0"/>
        <v>473.754</v>
      </c>
      <c r="I33" s="76"/>
      <c r="J33" s="91">
        <f t="shared" si="1"/>
        <v>473.754</v>
      </c>
      <c r="L33" s="99">
        <v>0.3433</v>
      </c>
    </row>
    <row r="34" spans="1:12" s="98" customFormat="1" ht="12.75">
      <c r="A34" s="66">
        <v>59</v>
      </c>
      <c r="B34" s="67" t="s">
        <v>52</v>
      </c>
      <c r="C34" s="68">
        <v>35</v>
      </c>
      <c r="D34" s="68">
        <v>4</v>
      </c>
      <c r="E34" s="68">
        <v>27</v>
      </c>
      <c r="F34" s="68">
        <v>1</v>
      </c>
      <c r="G34" s="68">
        <f>C34*D34*E34*F34</f>
        <v>3780</v>
      </c>
      <c r="H34" s="93">
        <f t="shared" si="0"/>
        <v>661.294</v>
      </c>
      <c r="I34" s="81"/>
      <c r="J34" s="88">
        <f t="shared" si="1"/>
        <v>651.294</v>
      </c>
      <c r="L34" s="99">
        <v>0.1723</v>
      </c>
    </row>
    <row r="35" spans="1:12" s="98" customFormat="1" ht="12.75">
      <c r="A35" s="73"/>
      <c r="B35" s="74" t="s">
        <v>53</v>
      </c>
      <c r="C35" s="75">
        <v>30</v>
      </c>
      <c r="D35" s="75">
        <v>4</v>
      </c>
      <c r="E35" s="75">
        <v>9</v>
      </c>
      <c r="F35" s="75"/>
      <c r="G35" s="75">
        <f>C35*D35*E35</f>
        <v>1080</v>
      </c>
      <c r="H35" s="96">
        <f t="shared" si="0"/>
        <v>203.36400000000003</v>
      </c>
      <c r="I35" s="76"/>
      <c r="J35" s="91">
        <f t="shared" si="1"/>
        <v>203.36400000000003</v>
      </c>
      <c r="L35" s="99">
        <v>0.18830000000000002</v>
      </c>
    </row>
    <row r="36" spans="1:12" s="98" customFormat="1" ht="12.75">
      <c r="A36" s="66">
        <v>60</v>
      </c>
      <c r="B36" s="67" t="s">
        <v>71</v>
      </c>
      <c r="C36" s="68">
        <v>40</v>
      </c>
      <c r="D36" s="68">
        <v>4</v>
      </c>
      <c r="E36" s="68">
        <v>31</v>
      </c>
      <c r="F36" s="68">
        <v>1</v>
      </c>
      <c r="G36" s="68">
        <f>C36*D36*E36</f>
        <v>4960</v>
      </c>
      <c r="H36" s="93">
        <f t="shared" si="0"/>
        <v>824.928</v>
      </c>
      <c r="I36" s="81"/>
      <c r="J36" s="88">
        <f t="shared" si="1"/>
        <v>814.928</v>
      </c>
      <c r="K36" s="98">
        <f>G36</f>
        <v>4960</v>
      </c>
      <c r="L36" s="99">
        <v>0.1643</v>
      </c>
    </row>
    <row r="37" spans="1:12" s="98" customFormat="1" ht="12.75">
      <c r="A37" s="69"/>
      <c r="B37" s="70" t="s">
        <v>53</v>
      </c>
      <c r="C37" s="71">
        <v>30</v>
      </c>
      <c r="D37" s="71">
        <v>4</v>
      </c>
      <c r="E37" s="71">
        <v>3</v>
      </c>
      <c r="F37" s="71"/>
      <c r="G37" s="71">
        <f>C37*D37*E37</f>
        <v>360</v>
      </c>
      <c r="H37" s="94">
        <f t="shared" si="0"/>
        <v>67.78800000000001</v>
      </c>
      <c r="I37" s="72"/>
      <c r="J37" s="89">
        <f t="shared" si="1"/>
        <v>67.78800000000001</v>
      </c>
      <c r="L37" s="99">
        <v>0.18830000000000002</v>
      </c>
    </row>
    <row r="38" spans="1:12" s="98" customFormat="1" ht="12.75">
      <c r="A38" s="69"/>
      <c r="B38" s="70" t="s">
        <v>72</v>
      </c>
      <c r="C38" s="71">
        <v>40</v>
      </c>
      <c r="D38" s="71">
        <v>4</v>
      </c>
      <c r="E38" s="71">
        <v>1</v>
      </c>
      <c r="F38" s="71"/>
      <c r="G38" s="71">
        <f>C38*D38*E38</f>
        <v>160</v>
      </c>
      <c r="H38" s="94">
        <f t="shared" si="0"/>
        <v>25.008</v>
      </c>
      <c r="I38" s="72"/>
      <c r="J38" s="89">
        <f t="shared" si="1"/>
        <v>25.008</v>
      </c>
      <c r="L38" s="99">
        <v>0.1563</v>
      </c>
    </row>
    <row r="39" spans="1:12" s="98" customFormat="1" ht="12.75">
      <c r="A39" s="73"/>
      <c r="B39" s="74" t="s">
        <v>73</v>
      </c>
      <c r="C39" s="75">
        <v>25</v>
      </c>
      <c r="D39" s="75">
        <v>4</v>
      </c>
      <c r="E39" s="75">
        <v>1</v>
      </c>
      <c r="F39" s="75"/>
      <c r="G39" s="75">
        <f>C39*D39*E39</f>
        <v>100</v>
      </c>
      <c r="H39" s="96">
        <f t="shared" si="0"/>
        <v>20.43</v>
      </c>
      <c r="I39" s="76"/>
      <c r="J39" s="91">
        <f t="shared" si="1"/>
        <v>20.43</v>
      </c>
      <c r="L39" s="99">
        <v>0.2043</v>
      </c>
    </row>
    <row r="40" spans="1:12" s="98" customFormat="1" ht="12.75">
      <c r="A40" s="66">
        <v>61</v>
      </c>
      <c r="B40" s="67" t="s">
        <v>66</v>
      </c>
      <c r="C40" s="68">
        <v>40</v>
      </c>
      <c r="D40" s="68">
        <v>4</v>
      </c>
      <c r="E40" s="68">
        <v>7</v>
      </c>
      <c r="F40" s="68">
        <v>1</v>
      </c>
      <c r="G40" s="68">
        <f>C40*D40*E40*F40</f>
        <v>1120</v>
      </c>
      <c r="H40" s="93">
        <f t="shared" si="0"/>
        <v>167.136</v>
      </c>
      <c r="I40" s="81"/>
      <c r="J40" s="88">
        <f t="shared" si="1"/>
        <v>157.136</v>
      </c>
      <c r="L40" s="99">
        <v>0.1403</v>
      </c>
    </row>
    <row r="41" spans="1:12" s="98" customFormat="1" ht="12.75">
      <c r="A41" s="69"/>
      <c r="B41" s="70" t="s">
        <v>73</v>
      </c>
      <c r="C41" s="71">
        <v>25</v>
      </c>
      <c r="D41" s="71">
        <v>4</v>
      </c>
      <c r="E41" s="71">
        <v>12</v>
      </c>
      <c r="F41" s="71"/>
      <c r="G41" s="71">
        <f>C41*D41*E41</f>
        <v>1200</v>
      </c>
      <c r="H41" s="94">
        <f t="shared" si="0"/>
        <v>245.16000000000003</v>
      </c>
      <c r="I41" s="72"/>
      <c r="J41" s="89">
        <f t="shared" si="1"/>
        <v>245.16000000000003</v>
      </c>
      <c r="L41" s="99">
        <v>0.2043</v>
      </c>
    </row>
    <row r="42" spans="1:12" s="98" customFormat="1" ht="13.5" customHeight="1">
      <c r="A42" s="73"/>
      <c r="B42" s="74" t="s">
        <v>67</v>
      </c>
      <c r="C42" s="75">
        <v>20</v>
      </c>
      <c r="D42" s="75">
        <v>4</v>
      </c>
      <c r="E42" s="75">
        <v>1</v>
      </c>
      <c r="F42" s="75"/>
      <c r="G42" s="75">
        <f>C42*D42*E42</f>
        <v>80</v>
      </c>
      <c r="H42" s="96">
        <f t="shared" si="0"/>
        <v>22.344</v>
      </c>
      <c r="I42" s="76"/>
      <c r="J42" s="91">
        <f t="shared" si="1"/>
        <v>22.344</v>
      </c>
      <c r="L42" s="99">
        <v>0.2793</v>
      </c>
    </row>
    <row r="43" spans="1:10" ht="12.75">
      <c r="A43" s="57"/>
      <c r="B43" s="51"/>
      <c r="C43" s="51" t="s">
        <v>2</v>
      </c>
      <c r="D43" s="51"/>
      <c r="E43" s="63"/>
      <c r="F43" s="64">
        <f>SUM(F12:F42)</f>
        <v>61</v>
      </c>
      <c r="G43" s="64">
        <f>SUM(G12:G42)</f>
        <v>279060</v>
      </c>
      <c r="H43" s="97">
        <f>SUM(H12:H42)</f>
        <v>54543.738000000005</v>
      </c>
      <c r="I43" s="58"/>
      <c r="J43" s="92">
        <f>SUM(J12:J42)</f>
        <v>53933.738000000005</v>
      </c>
    </row>
    <row r="44" spans="1:10" ht="12.75">
      <c r="A44" s="49"/>
      <c r="B44" s="44"/>
      <c r="C44" s="44"/>
      <c r="D44" s="44"/>
      <c r="E44" s="52"/>
      <c r="F44" s="52"/>
      <c r="G44" s="52"/>
      <c r="H44" s="52"/>
      <c r="I44" s="52"/>
      <c r="J44" s="83"/>
    </row>
    <row r="45" spans="1:10" ht="12.75">
      <c r="A45" s="49"/>
      <c r="B45" s="44"/>
      <c r="C45" s="44"/>
      <c r="D45" s="52" t="s">
        <v>20</v>
      </c>
      <c r="E45" s="52"/>
      <c r="F45" s="47">
        <f>J43</f>
        <v>53933.738000000005</v>
      </c>
      <c r="G45" s="52" t="s">
        <v>6</v>
      </c>
      <c r="H45" s="52"/>
      <c r="I45" s="52"/>
      <c r="J45" s="84"/>
    </row>
    <row r="46" spans="1:10" ht="12.75">
      <c r="A46" s="49"/>
      <c r="B46" s="44"/>
      <c r="C46" s="44"/>
      <c r="D46" s="52" t="s">
        <v>22</v>
      </c>
      <c r="E46" s="52"/>
      <c r="F46" s="47">
        <f>H43</f>
        <v>54543.738000000005</v>
      </c>
      <c r="G46" s="52" t="s">
        <v>6</v>
      </c>
      <c r="H46" s="52"/>
      <c r="I46" s="52"/>
      <c r="J46" s="84"/>
    </row>
    <row r="47" spans="1:10" ht="12.75">
      <c r="A47" s="49"/>
      <c r="B47" s="44"/>
      <c r="C47" s="44"/>
      <c r="D47" s="52" t="s">
        <v>25</v>
      </c>
      <c r="E47" s="52"/>
      <c r="F47" s="46">
        <v>40</v>
      </c>
      <c r="G47" s="52" t="s">
        <v>24</v>
      </c>
      <c r="H47" s="52"/>
      <c r="I47" s="52"/>
      <c r="J47" s="84"/>
    </row>
    <row r="48" spans="1:10" ht="12.75">
      <c r="A48" s="13"/>
      <c r="B48" s="14"/>
      <c r="C48" s="14"/>
      <c r="D48" s="14"/>
      <c r="E48" s="35"/>
      <c r="F48" s="35"/>
      <c r="G48" s="27"/>
      <c r="H48" s="35"/>
      <c r="I48" s="35"/>
      <c r="J48" s="85"/>
    </row>
    <row r="49" spans="1:10" ht="15.75">
      <c r="A49" s="4" t="s">
        <v>13</v>
      </c>
      <c r="B49" s="5"/>
      <c r="C49" s="5"/>
      <c r="D49" s="6"/>
      <c r="E49" s="14"/>
      <c r="F49" s="14"/>
      <c r="G49" s="14"/>
      <c r="H49" s="14"/>
      <c r="I49" s="14"/>
      <c r="J49" s="15"/>
    </row>
    <row r="50" spans="1:10" ht="15">
      <c r="A50" s="10"/>
      <c r="B50" s="11"/>
      <c r="C50" s="11"/>
      <c r="D50" s="12"/>
      <c r="E50" s="14"/>
      <c r="F50" s="14"/>
      <c r="G50" s="14"/>
      <c r="H50" s="14"/>
      <c r="I50" s="14"/>
      <c r="J50" s="15"/>
    </row>
    <row r="51" spans="1:10" ht="15">
      <c r="A51" s="10"/>
      <c r="B51" s="11"/>
      <c r="C51" s="11"/>
      <c r="D51" s="12"/>
      <c r="E51" s="14"/>
      <c r="F51" s="31"/>
      <c r="G51" s="30"/>
      <c r="H51" s="30"/>
      <c r="I51" s="27"/>
      <c r="J51" s="15"/>
    </row>
    <row r="52" spans="1:10" ht="15">
      <c r="A52" s="10"/>
      <c r="B52" s="11"/>
      <c r="C52" s="11"/>
      <c r="D52" s="12"/>
      <c r="E52" s="14"/>
      <c r="F52" s="14"/>
      <c r="G52" s="14"/>
      <c r="H52" s="14"/>
      <c r="I52" s="14"/>
      <c r="J52" s="15"/>
    </row>
    <row r="53" spans="1:10" ht="15.75">
      <c r="A53" s="10"/>
      <c r="B53" s="113" t="s">
        <v>14</v>
      </c>
      <c r="C53" s="113"/>
      <c r="D53" s="12"/>
      <c r="E53" s="14"/>
      <c r="F53" s="14"/>
      <c r="G53" s="14"/>
      <c r="H53" s="14"/>
      <c r="I53" s="14"/>
      <c r="J53" s="15"/>
    </row>
    <row r="54" spans="1:10" ht="15.75">
      <c r="A54" s="10"/>
      <c r="B54" s="36"/>
      <c r="C54" s="36"/>
      <c r="D54" s="12"/>
      <c r="E54" s="14"/>
      <c r="F54" s="14"/>
      <c r="G54" s="14"/>
      <c r="H54" s="14"/>
      <c r="I54" s="14"/>
      <c r="J54" s="15"/>
    </row>
    <row r="55" spans="1:10" ht="12.75">
      <c r="A55" s="13"/>
      <c r="B55" s="37"/>
      <c r="C55" s="37"/>
      <c r="D55" s="15"/>
      <c r="E55" s="14"/>
      <c r="F55" s="14"/>
      <c r="G55" s="14"/>
      <c r="H55" s="14"/>
      <c r="I55" s="14"/>
      <c r="J55" s="15"/>
    </row>
    <row r="56" spans="1:10" ht="15" customHeight="1">
      <c r="A56" s="32"/>
      <c r="B56" s="28"/>
      <c r="C56" s="28"/>
      <c r="D56" s="29"/>
      <c r="E56" s="28"/>
      <c r="F56" s="28"/>
      <c r="G56" s="28"/>
      <c r="H56" s="28"/>
      <c r="I56" s="28"/>
      <c r="J56" s="29"/>
    </row>
  </sheetData>
  <sheetProtection/>
  <mergeCells count="3">
    <mergeCell ref="A9:D9"/>
    <mergeCell ref="E3:J5"/>
    <mergeCell ref="B53:C53"/>
  </mergeCells>
  <printOptions horizontalCentered="1"/>
  <pageMargins left="0.2362204724409449" right="0.2362204724409449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samsung</cp:lastModifiedBy>
  <cp:lastPrinted>2010-08-05T09:31:38Z</cp:lastPrinted>
  <dcterms:created xsi:type="dcterms:W3CDTF">2005-09-07T06:32:28Z</dcterms:created>
  <dcterms:modified xsi:type="dcterms:W3CDTF">2011-05-07T12:25:26Z</dcterms:modified>
  <cp:category/>
  <cp:version/>
  <cp:contentType/>
  <cp:contentStatus/>
</cp:coreProperties>
</file>